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256" windowHeight="11424"/>
  </bookViews>
  <sheets>
    <sheet name="Приложение по Безвозмездным" sheetId="1" r:id="rId1"/>
  </sheets>
  <definedNames>
    <definedName name="APPT" localSheetId="0">'Приложение по Безвозмездным'!#REF!</definedName>
    <definedName name="FIO" localSheetId="0">'Приложение по Безвозмездным'!#REF!</definedName>
    <definedName name="LAST_CELL" localSheetId="0">'Приложение по Безвозмездным'!#REF!</definedName>
    <definedName name="SIGN" localSheetId="0">'Приложение по Безвозмездным'!#REF!</definedName>
    <definedName name="_xlnm.Print_Titles" localSheetId="0">'Приложение по Безвозмездным'!$8:$10</definedName>
    <definedName name="_xlnm.Print_Area" localSheetId="0">'Приложение по Безвозмездным'!$B$1:$F$83</definedName>
  </definedNames>
  <calcPr calcId="124519"/>
</workbook>
</file>

<file path=xl/calcChain.xml><?xml version="1.0" encoding="utf-8"?>
<calcChain xmlns="http://schemas.openxmlformats.org/spreadsheetml/2006/main">
  <c r="F17" i="1"/>
  <c r="E17"/>
  <c r="D17"/>
  <c r="D72" l="1"/>
  <c r="E69" l="1"/>
  <c r="F69"/>
  <c r="D69"/>
  <c r="D83" l="1"/>
  <c r="E80" l="1"/>
  <c r="F80"/>
  <c r="D80"/>
  <c r="D34" l="1"/>
  <c r="F18" l="1"/>
  <c r="E18"/>
  <c r="D51"/>
  <c r="D44" s="1"/>
  <c r="F51"/>
  <c r="E51"/>
  <c r="E44" s="1"/>
  <c r="F44"/>
  <c r="F34"/>
  <c r="E34"/>
  <c r="D27"/>
  <c r="D26"/>
  <c r="D18" s="1"/>
  <c r="F12" l="1"/>
  <c r="F11" s="1"/>
  <c r="D12"/>
  <c r="D11" s="1"/>
  <c r="E12"/>
  <c r="E11" s="1"/>
</calcChain>
</file>

<file path=xl/sharedStrings.xml><?xml version="1.0" encoding="utf-8"?>
<sst xmlns="http://schemas.openxmlformats.org/spreadsheetml/2006/main" count="193" uniqueCount="135">
  <si>
    <t>КВД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</si>
  <si>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</si>
  <si>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</si>
  <si>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</si>
  <si>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</si>
  <si>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</si>
  <si>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</si>
  <si>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софинансирование капитальных вложений в объекты муниципальной собственности</t>
  </si>
  <si>
    <t>2 02 25239 04 0000 150</t>
  </si>
  <si>
    <t>Субсидии бюджетам городских округов на модернизацию инфраструктуры общего образования в отдельных субъектах Российской Федерации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</si>
  <si>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</si>
  <si>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</si>
  <si>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</si>
  <si>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</si>
  <si>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</si>
  <si>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</si>
  <si>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</si>
  <si>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</si>
  <si>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2 02 30027 04 0000 150</t>
  </si>
  <si>
    <t>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</si>
  <si>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</si>
  <si>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</si>
  <si>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</si>
  <si>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</si>
  <si>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</si>
  <si>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</si>
  <si>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</si>
  <si>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</si>
  <si>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</si>
  <si>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</si>
  <si>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</si>
  <si>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</si>
  <si>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</si>
  <si>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</si>
  <si>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в том числе:</t>
  </si>
  <si>
    <t xml:space="preserve">2 19 00000 00 0000 000 </t>
  </si>
  <si>
    <t xml:space="preserve">2 19 60010 04 0000 150 </t>
  </si>
  <si>
    <t>2 07 00000 00 0000 000</t>
  </si>
  <si>
    <t xml:space="preserve">Прочие безвозмездные поступления </t>
  </si>
  <si>
    <t>2 07 04050 04 0000 150</t>
  </si>
  <si>
    <t>Прочие безвозмездные поступления в бюджеты городских округов</t>
  </si>
  <si>
    <t>2 02 35303 04 0000 150</t>
  </si>
  <si>
    <t>2 19 45505 04 0000 150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</si>
  <si>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</si>
  <si>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</si>
  <si>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2 02 20077 04 0000 150</t>
  </si>
  <si>
    <t xml:space="preserve"> 2 02 25081 04 0000 150</t>
  </si>
  <si>
    <t>Субсидия бюджетам муниципальных образований на софинансирование мероприятий, направленных на модернизацию коммунальной инфраструктуры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</si>
  <si>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</si>
  <si>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</si>
  <si>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</si>
  <si>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</si>
  <si>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</si>
  <si>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>2 18 0000 00 00000 000</t>
  </si>
  <si>
    <t>Доходы бюджетов городских округов от возврата бюджетными учреждениями остатков субсидий прошлых лет</t>
  </si>
  <si>
    <t>2 18 04010 04 0000 150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</si>
  <si>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</si>
  <si>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</si>
  <si>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 xml:space="preserve">в т.ч. Перевод объектов жилищно-коммунальной инфраструктуры на потребление природного газа </t>
  </si>
  <si>
    <t xml:space="preserve">Разработка ПСД для строительства внутрипоселковых газораспределительных сетей 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</si>
  <si>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</si>
  <si>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Строительсво объектов распределения газа, включая внутрипоселковые газораспределительные сети</t>
  </si>
  <si>
    <t>В рамках программы "Развитие дошкольного, общего и дополнительного образования детей" государственной программы "Развитие образования Амурской области"</t>
  </si>
  <si>
    <t xml:space="preserve">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и сохранение культуры и искусства Амурской области» </t>
  </si>
  <si>
    <t>В рамках подпрограммы «Развитие физической культуры и массового спорта» государственной программы «Развитие физической культуры и спорта на территории Амурской области»</t>
  </si>
  <si>
    <t>Реконструкция центральной площади города Свободного</t>
  </si>
  <si>
    <t xml:space="preserve"> 2 02 20302 04 0000 150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</si>
  <si>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</si>
  <si>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дошкольных общеобразовательных организаций</t>
  </si>
  <si>
    <t xml:space="preserve">2 02 35082 04 0000 150 </t>
  </si>
  <si>
    <t xml:space="preserve">2 02 45424 04 0000 150
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</si>
  <si>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</si>
  <si>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</si>
  <si>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2 02 45505 04 0000 150</t>
  </si>
  <si>
    <t>Прочие межбюджетные трансферты, передаваемые бюджетам городских округов</t>
  </si>
  <si>
    <t>2 02 49999 04 0000 150</t>
  </si>
  <si>
    <t>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из бюджетов городских округов</t>
  </si>
  <si>
    <t>Межбюджетные трансферты, передаваемые бюджетам городских округов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</si>
  <si>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2 02 45784 04 0000 150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</si>
  <si>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</si>
  <si>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</si>
  <si>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</si>
  <si>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</si>
  <si>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</t>
  </si>
  <si>
    <t>2 19 25520 04 0000 150</t>
  </si>
  <si>
    <t>2 02 19999 04 0000 150</t>
  </si>
  <si>
    <t>Прочие дотации бюджетам городских округов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</si>
  <si>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</si>
  <si>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</si>
  <si>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Субсидия бюджетам муниципальных образований на корректировку документов территориального планирования и градостроительного зонирования муниципального уровня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</si>
  <si>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</si>
  <si>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</si>
  <si>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</si>
  <si>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</si>
  <si>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</si>
  <si>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</si>
  <si>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</si>
  <si>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</si>
  <si>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</si>
  <si>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015</t>
  </si>
  <si>
    <t>008</t>
  </si>
  <si>
    <t>003</t>
  </si>
  <si>
    <t>018</t>
  </si>
  <si>
    <t>001</t>
  </si>
  <si>
    <t>Наименование кодов доходов</t>
  </si>
  <si>
    <t>2023 год</t>
  </si>
  <si>
    <t>Плановый период</t>
  </si>
  <si>
    <t>2024 год</t>
  </si>
  <si>
    <t>2025 год</t>
  </si>
  <si>
    <t>Утверждено</t>
  </si>
  <si>
    <t>решением городского Совета</t>
  </si>
  <si>
    <t xml:space="preserve">Приложение №2 к решению </t>
  </si>
  <si>
    <t>(рублей)</t>
  </si>
  <si>
    <t>1</t>
  </si>
  <si>
    <t>2</t>
  </si>
  <si>
    <t>3</t>
  </si>
  <si>
    <t>Прогнозируемый объём безвозмездных поступлений городского бюджета по кодам видов и подвидов доходов на 2023 год и плановый период 2024 и 2025 годов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</si>
  <si>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</si>
  <si>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</si>
  <si>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</si>
  <si>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</si>
  <si>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</si>
  <si>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</si>
  <si>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</si>
  <si>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</si>
  <si>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</si>
  <si>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Субсидии бюджетам городских округов на государственную поддержку организаций, входящих в систему спортивной подготовки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</si>
  <si>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</si>
  <si>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2 02 25590 00 0000 150</t>
  </si>
  <si>
    <t>Субсидии бюджетам на техническое оснащение региональных и муниципальных музеев</t>
  </si>
  <si>
    <t>001/003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</si>
  <si>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</si>
  <si>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</si>
  <si>
    <t xml:space="preserve">          № 266    </t>
  </si>
  <si>
    <t xml:space="preserve">    от 09.02.2023   </t>
  </si>
</sst>
</file>

<file path=xl/styles.xml><?xml version="1.0" encoding="utf-8"?>
<styleSheet xmlns="http://schemas.openxmlformats.org/spreadsheetml/2006/main">
  <numFmts count="1">
    <numFmt numFmtId="164" formatCode="_(&quot;$&quot;* #,##0.00_);_(&quot;$&quot;* \(#,##0.00\);_(&quot;$&quot;* &quot;-&quot;??_);_(@_)"/>
  </numFmts>
  <fonts count="3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50">
    <xf numFmtId="0" fontId="0" fillId="0" borderId="0" xfId="0"/>
    <xf numFmtId="4" fontId="2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vertical="center" wrapText="1"/>
    </xf>
    <xf numFmtId="49" fontId="5" fillId="0" borderId="0" xfId="0" applyNumberFormat="1" applyFont="1" applyBorder="1" applyAlignment="1" applyProtection="1">
      <alignment vertical="center"/>
    </xf>
    <xf numFmtId="49" fontId="5" fillId="0" borderId="0" xfId="0" applyNumberFormat="1" applyFont="1" applyAlignment="1">
      <alignment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/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horizontal="center"/>
    </xf>
    <xf numFmtId="0" fontId="4" fillId="0" borderId="0" xfId="0" applyFont="1"/>
    <xf numFmtId="49" fontId="5" fillId="2" borderId="1" xfId="0" applyNumberFormat="1" applyFont="1" applyFill="1" applyBorder="1" applyAlignment="1" applyProtection="1">
      <alignment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/>
    <xf numFmtId="4" fontId="4" fillId="0" borderId="1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center"/>
    </xf>
    <xf numFmtId="4" fontId="26" fillId="0" borderId="1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4" fontId="27" fillId="0" borderId="1" xfId="0" applyNumberFormat="1" applyFont="1" applyFill="1" applyBorder="1" applyAlignment="1">
      <alignment horizontal="center" vertical="center"/>
    </xf>
    <xf numFmtId="0" fontId="28" fillId="0" borderId="0" xfId="0" applyFont="1" applyBorder="1" applyAlignment="1" applyProtection="1">
      <alignment horizontal="centerContinuous" vertical="center" wrapText="1"/>
    </xf>
    <xf numFmtId="49" fontId="28" fillId="0" borderId="0" xfId="0" applyNumberFormat="1" applyFont="1" applyBorder="1" applyAlignment="1" applyProtection="1">
      <alignment horizontal="centerContinuous" vertical="center" wrapText="1"/>
    </xf>
    <xf numFmtId="0" fontId="28" fillId="0" borderId="0" xfId="0" applyFont="1" applyFill="1" applyBorder="1" applyAlignment="1" applyProtection="1">
      <alignment horizontal="centerContinuous" vertical="center" wrapText="1"/>
    </xf>
    <xf numFmtId="0" fontId="5" fillId="0" borderId="0" xfId="0" applyFont="1" applyBorder="1" applyAlignment="1" applyProtection="1">
      <alignment horizontal="right"/>
    </xf>
    <xf numFmtId="0" fontId="29" fillId="2" borderId="1" xfId="0" applyFont="1" applyFill="1" applyBorder="1" applyAlignment="1">
      <alignment horizontal="center" vertical="center"/>
    </xf>
    <xf numFmtId="0" fontId="30" fillId="2" borderId="0" xfId="0" applyFont="1" applyFill="1" applyAlignment="1">
      <alignment horizontal="right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29" fillId="2" borderId="1" xfId="0" applyNumberFormat="1" applyFont="1" applyFill="1" applyBorder="1" applyAlignment="1" applyProtection="1">
      <alignment horizontal="center" vertical="center" wrapText="1"/>
    </xf>
    <xf numFmtId="4" fontId="26" fillId="2" borderId="1" xfId="0" applyNumberFormat="1" applyFont="1" applyFill="1" applyBorder="1" applyAlignment="1">
      <alignment vertical="center"/>
    </xf>
    <xf numFmtId="0" fontId="30" fillId="2" borderId="0" xfId="0" applyFont="1" applyFill="1" applyAlignment="1">
      <alignment horizontal="left" vertical="center"/>
    </xf>
    <xf numFmtId="49" fontId="26" fillId="2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29" fillId="2" borderId="1" xfId="0" applyNumberFormat="1" applyFont="1" applyFill="1" applyBorder="1" applyAlignment="1" applyProtection="1">
      <alignment horizontal="center" vertical="center" wrapText="1"/>
    </xf>
    <xf numFmtId="0" fontId="29" fillId="2" borderId="1" xfId="0" applyFont="1" applyFill="1" applyBorder="1" applyAlignment="1">
      <alignment horizontal="center" vertical="center"/>
    </xf>
  </cellXfs>
  <cellStyles count="70">
    <cellStyle name="20% - Акцент1" xfId="2"/>
    <cellStyle name="20% - Акцент2" xfId="3"/>
    <cellStyle name="20% - Акцент3" xfId="4"/>
    <cellStyle name="20% - Акцент4" xfId="5"/>
    <cellStyle name="20% - Акцент5" xfId="6"/>
    <cellStyle name="20% - Акцент6" xfId="7"/>
    <cellStyle name="40% - Акцент1" xfId="8"/>
    <cellStyle name="40% - Акцент2" xfId="9"/>
    <cellStyle name="40% - Акцент3" xfId="10"/>
    <cellStyle name="40% - Акцент4" xfId="11"/>
    <cellStyle name="40% - Акцент5" xfId="12"/>
    <cellStyle name="40% - Акцент6" xfId="13"/>
    <cellStyle name="60% - Акцент1" xfId="14"/>
    <cellStyle name="60% - Акцент2" xfId="15"/>
    <cellStyle name="60% - Акцент3" xfId="16"/>
    <cellStyle name="60% - Акцент4" xfId="17"/>
    <cellStyle name="60% - Акцент5" xfId="18"/>
    <cellStyle name="60% -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" xfId="38"/>
    <cellStyle name="Обычный 12" xfId="39"/>
    <cellStyle name="Обычный 13" xfId="40"/>
    <cellStyle name="Обычный 14" xfId="41"/>
    <cellStyle name="Обычный 15" xfId="42"/>
    <cellStyle name="Обычный 16" xfId="43"/>
    <cellStyle name="Обычный 2" xfId="44"/>
    <cellStyle name="Обычный 3" xfId="1"/>
    <cellStyle name="Обычный 3 2" xfId="46"/>
    <cellStyle name="Обычный 3 2 2" xfId="69"/>
    <cellStyle name="Обычный 3 3" xfId="45"/>
    <cellStyle name="Обычный 3 3 2" xfId="68"/>
    <cellStyle name="Обычный 3 4" xfId="67"/>
    <cellStyle name="Обычный 4" xfId="47"/>
    <cellStyle name="Обычный 7" xfId="48"/>
    <cellStyle name="Обычный 9" xfId="49"/>
    <cellStyle name="Плохой 2" xfId="50"/>
    <cellStyle name="Пояснение 2" xfId="51"/>
    <cellStyle name="Примечание 10" xfId="52"/>
    <cellStyle name="Примечание 11" xfId="53"/>
    <cellStyle name="Примечание 12" xfId="54"/>
    <cellStyle name="Примечание 13" xfId="55"/>
    <cellStyle name="Примечание 2" xfId="56"/>
    <cellStyle name="Примечание 3" xfId="57"/>
    <cellStyle name="Примечание 4" xfId="58"/>
    <cellStyle name="Примечание 5" xfId="59"/>
    <cellStyle name="Примечание 6" xfId="60"/>
    <cellStyle name="Примечание 7" xfId="61"/>
    <cellStyle name="Примечание 8" xfId="62"/>
    <cellStyle name="Примечание 9" xfId="63"/>
    <cellStyle name="Связанная ячейка 2" xfId="64"/>
    <cellStyle name="Текст предупреждения 2" xfId="65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86"/>
  <sheetViews>
    <sheetView showGridLines="0" tabSelected="1" topLeftCell="B1" zoomScale="90" zoomScaleNormal="90" workbookViewId="0">
      <selection activeCell="G6" sqref="G6"/>
    </sheetView>
  </sheetViews>
  <sheetFormatPr defaultColWidth="9" defaultRowHeight="15.6" outlineLevelRow="4"/>
  <cols>
    <col min="1" max="1" width="6" style="26" hidden="1" customWidth="1"/>
    <col min="2" max="2" width="24.21875" style="15" customWidth="1"/>
    <col min="3" max="3" width="63.21875" style="5" customWidth="1"/>
    <col min="4" max="4" width="18.44140625" style="34" customWidth="1"/>
    <col min="5" max="6" width="18.44140625" style="23" customWidth="1"/>
    <col min="7" max="7" width="9.109375" style="15" customWidth="1"/>
    <col min="8" max="16384" width="9" style="15"/>
  </cols>
  <sheetData>
    <row r="1" spans="1:7" ht="18">
      <c r="E1" s="41"/>
      <c r="F1" s="41" t="s">
        <v>109</v>
      </c>
    </row>
    <row r="2" spans="1:7" ht="18">
      <c r="E2" s="41"/>
      <c r="F2" s="41" t="s">
        <v>110</v>
      </c>
    </row>
    <row r="3" spans="1:7" ht="18">
      <c r="E3" s="45" t="s">
        <v>134</v>
      </c>
      <c r="F3" s="45" t="s">
        <v>133</v>
      </c>
    </row>
    <row r="4" spans="1:7" ht="18">
      <c r="E4" s="41"/>
      <c r="F4" s="41" t="s">
        <v>111</v>
      </c>
    </row>
    <row r="6" spans="1:7" ht="55.65" customHeight="1">
      <c r="B6" s="36" t="s">
        <v>116</v>
      </c>
      <c r="C6" s="37"/>
      <c r="D6" s="38"/>
      <c r="E6" s="36"/>
      <c r="F6" s="36"/>
      <c r="G6" s="16"/>
    </row>
    <row r="7" spans="1:7" ht="22.8" customHeight="1">
      <c r="B7" s="17"/>
      <c r="C7" s="4"/>
      <c r="D7" s="31"/>
      <c r="E7" s="18"/>
      <c r="F7" s="39" t="s">
        <v>112</v>
      </c>
      <c r="G7" s="17"/>
    </row>
    <row r="8" spans="1:7" ht="16.8">
      <c r="B8" s="47" t="s">
        <v>0</v>
      </c>
      <c r="C8" s="47" t="s">
        <v>104</v>
      </c>
      <c r="D8" s="48" t="s">
        <v>105</v>
      </c>
      <c r="E8" s="49" t="s">
        <v>106</v>
      </c>
      <c r="F8" s="49"/>
      <c r="G8" s="17"/>
    </row>
    <row r="9" spans="1:7" s="24" customFormat="1" ht="16.8">
      <c r="A9" s="27"/>
      <c r="B9" s="47"/>
      <c r="C9" s="47"/>
      <c r="D9" s="48"/>
      <c r="E9" s="40" t="s">
        <v>107</v>
      </c>
      <c r="F9" s="40" t="s">
        <v>108</v>
      </c>
    </row>
    <row r="10" spans="1:7" s="24" customFormat="1" ht="16.8">
      <c r="A10" s="27"/>
      <c r="B10" s="42" t="s">
        <v>113</v>
      </c>
      <c r="C10" s="42" t="s">
        <v>114</v>
      </c>
      <c r="D10" s="43" t="s">
        <v>115</v>
      </c>
      <c r="E10" s="40">
        <v>4</v>
      </c>
      <c r="F10" s="40">
        <v>5</v>
      </c>
    </row>
    <row r="11" spans="1:7" s="19" customFormat="1">
      <c r="A11" s="28"/>
      <c r="B11" s="6" t="s">
        <v>1</v>
      </c>
      <c r="C11" s="9" t="s">
        <v>2</v>
      </c>
      <c r="D11" s="25">
        <f>D12+D80</f>
        <v>1781043119.1900001</v>
      </c>
      <c r="E11" s="25">
        <f t="shared" ref="E11:F11" si="0">E12+E80</f>
        <v>1430928894.6799998</v>
      </c>
      <c r="F11" s="25">
        <f t="shared" si="0"/>
        <v>1468878863.8799999</v>
      </c>
    </row>
    <row r="12" spans="1:7" s="19" customFormat="1" ht="46.8" outlineLevel="1">
      <c r="A12" s="28"/>
      <c r="B12" s="6" t="s">
        <v>3</v>
      </c>
      <c r="C12" s="9" t="s">
        <v>4</v>
      </c>
      <c r="D12" s="25">
        <f>D14+D17+D44+D69</f>
        <v>1781043119.3099999</v>
      </c>
      <c r="E12" s="8">
        <f t="shared" ref="E12:F12" si="1">E14+E17+E44+E69</f>
        <v>1430928894.6799998</v>
      </c>
      <c r="F12" s="8">
        <f t="shared" si="1"/>
        <v>1468878863.8799999</v>
      </c>
    </row>
    <row r="13" spans="1:7" outlineLevel="1" collapsed="1">
      <c r="B13" s="6"/>
      <c r="C13" s="20" t="s">
        <v>34</v>
      </c>
      <c r="D13" s="25"/>
      <c r="E13" s="8"/>
      <c r="F13" s="8"/>
    </row>
    <row r="14" spans="1:7" s="19" customFormat="1" ht="31.2" hidden="1" outlineLevel="2">
      <c r="A14" s="28"/>
      <c r="B14" s="6" t="s">
        <v>79</v>
      </c>
      <c r="C14" s="9" t="s">
        <v>80</v>
      </c>
      <c r="D14" s="25"/>
      <c r="E14" s="8"/>
      <c r="F14" s="8"/>
    </row>
    <row r="15" spans="1:7" ht="31.2" hidden="1" outlineLevel="3" collapsed="1">
      <c r="B15" s="7" t="s">
        <v>81</v>
      </c>
      <c r="C15" s="11" t="s">
        <v>82</v>
      </c>
      <c r="D15" s="21"/>
      <c r="E15" s="21"/>
      <c r="F15" s="21"/>
    </row>
    <row r="16" spans="1:7" hidden="1" outlineLevel="3">
      <c r="B16" s="7" t="s">
        <v>85</v>
      </c>
      <c r="C16" s="11" t="s">
        <v>86</v>
      </c>
      <c r="D16" s="21"/>
      <c r="E16" s="21"/>
      <c r="F16" s="21"/>
    </row>
    <row r="17" spans="1:6" s="19" customFormat="1" ht="31.2" outlineLevel="2">
      <c r="A17" s="28"/>
      <c r="B17" s="6" t="s">
        <v>5</v>
      </c>
      <c r="C17" s="9" t="s">
        <v>6</v>
      </c>
      <c r="D17" s="25">
        <f>D18+D27+D28+D29+D30+D31+D32+D33+D34</f>
        <v>784934133.21000004</v>
      </c>
      <c r="E17" s="25">
        <f t="shared" ref="E17" si="2">E18+E27+E28+E29+E30+E31+E32+E33+E34</f>
        <v>476715783.71999997</v>
      </c>
      <c r="F17" s="25">
        <f>F18+F27+F28+F29+F30+F31+F32+F33+F34</f>
        <v>416789803.76999998</v>
      </c>
    </row>
    <row r="18" spans="1:6" ht="36.450000000000003" customHeight="1" outlineLevel="3" collapsed="1">
      <c r="A18" s="29" t="s">
        <v>99</v>
      </c>
      <c r="B18" s="2" t="s">
        <v>45</v>
      </c>
      <c r="C18" s="12" t="s">
        <v>7</v>
      </c>
      <c r="D18" s="21">
        <f>SUM(D19:D26)</f>
        <v>237030597.58000001</v>
      </c>
      <c r="E18" s="2">
        <f>SUM(E19:E26)</f>
        <v>0</v>
      </c>
      <c r="F18" s="2">
        <f>SUM(F19:F26)</f>
        <v>0</v>
      </c>
    </row>
    <row r="19" spans="1:6" ht="31.2" hidden="1" outlineLevel="4">
      <c r="A19" s="29"/>
      <c r="B19" s="44"/>
      <c r="C19" s="46" t="s">
        <v>58</v>
      </c>
      <c r="D19" s="32"/>
      <c r="E19" s="1"/>
      <c r="F19" s="10"/>
    </row>
    <row r="20" spans="1:6" ht="31.2" hidden="1" outlineLevel="4">
      <c r="A20" s="29"/>
      <c r="B20" s="44"/>
      <c r="C20" s="46" t="s">
        <v>59</v>
      </c>
      <c r="D20" s="32"/>
      <c r="E20" s="1"/>
      <c r="F20" s="10"/>
    </row>
    <row r="21" spans="1:6" ht="46.8" hidden="1" outlineLevel="4">
      <c r="A21" s="29"/>
      <c r="B21" s="44"/>
      <c r="C21" s="46" t="s">
        <v>60</v>
      </c>
      <c r="D21" s="32"/>
      <c r="E21" s="1"/>
      <c r="F21" s="10"/>
    </row>
    <row r="22" spans="1:6" ht="31.2" hidden="1" outlineLevel="4">
      <c r="A22" s="29"/>
      <c r="B22" s="44"/>
      <c r="C22" s="46" t="s">
        <v>61</v>
      </c>
      <c r="D22" s="32"/>
      <c r="E22" s="1"/>
      <c r="F22" s="10"/>
    </row>
    <row r="23" spans="1:6" ht="46.8" hidden="1" outlineLevel="4">
      <c r="A23" s="29"/>
      <c r="B23" s="44"/>
      <c r="C23" s="46" t="s">
        <v>62</v>
      </c>
      <c r="D23" s="32"/>
      <c r="E23" s="1"/>
      <c r="F23" s="10"/>
    </row>
    <row r="24" spans="1:6" ht="78" hidden="1" outlineLevel="4">
      <c r="A24" s="29"/>
      <c r="B24" s="44"/>
      <c r="C24" s="46" t="s">
        <v>63</v>
      </c>
      <c r="D24" s="32">
        <v>15878480</v>
      </c>
      <c r="E24" s="1"/>
      <c r="F24" s="10"/>
    </row>
    <row r="25" spans="1:6" ht="62.4" hidden="1" outlineLevel="4">
      <c r="A25" s="29"/>
      <c r="B25" s="44"/>
      <c r="C25" s="46" t="s">
        <v>64</v>
      </c>
      <c r="D25" s="32"/>
      <c r="E25" s="1"/>
      <c r="F25" s="10"/>
    </row>
    <row r="26" spans="1:6" hidden="1" outlineLevel="4">
      <c r="A26" s="29"/>
      <c r="B26" s="44"/>
      <c r="C26" s="46" t="s">
        <v>65</v>
      </c>
      <c r="D26" s="32">
        <f>221152100+17.58</f>
        <v>221152117.58000001</v>
      </c>
      <c r="E26" s="1"/>
      <c r="F26" s="10"/>
    </row>
    <row r="27" spans="1:6" ht="94.05" customHeight="1" outlineLevel="3">
      <c r="A27" s="29" t="s">
        <v>100</v>
      </c>
      <c r="B27" s="2" t="s">
        <v>66</v>
      </c>
      <c r="C27" s="12" t="s">
        <v>49</v>
      </c>
      <c r="D27" s="21">
        <f>12068501-9399977</f>
        <v>2668524</v>
      </c>
      <c r="E27" s="2">
        <v>9399977</v>
      </c>
      <c r="F27" s="2">
        <v>0</v>
      </c>
    </row>
    <row r="28" spans="1:6" ht="41.4" customHeight="1" outlineLevel="3">
      <c r="A28" s="29" t="s">
        <v>102</v>
      </c>
      <c r="B28" s="2" t="s">
        <v>46</v>
      </c>
      <c r="C28" s="12" t="s">
        <v>126</v>
      </c>
      <c r="D28" s="21">
        <v>647531.1</v>
      </c>
      <c r="E28" s="21">
        <v>677189.29</v>
      </c>
      <c r="F28" s="21">
        <v>0</v>
      </c>
    </row>
    <row r="29" spans="1:6" ht="46.8" outlineLevel="3">
      <c r="A29" s="29" t="s">
        <v>101</v>
      </c>
      <c r="B29" s="2" t="s">
        <v>8</v>
      </c>
      <c r="C29" s="12" t="s">
        <v>9</v>
      </c>
      <c r="D29" s="21">
        <v>310835760.24000001</v>
      </c>
      <c r="E29" s="2">
        <v>259127700</v>
      </c>
      <c r="F29" s="2">
        <v>0</v>
      </c>
    </row>
    <row r="30" spans="1:6" ht="31.2" outlineLevel="3">
      <c r="A30" s="29" t="s">
        <v>100</v>
      </c>
      <c r="B30" s="13" t="s">
        <v>10</v>
      </c>
      <c r="C30" s="12" t="s">
        <v>11</v>
      </c>
      <c r="D30" s="14">
        <v>1617775.43</v>
      </c>
      <c r="E30" s="13">
        <v>1731488.34</v>
      </c>
      <c r="F30" s="2">
        <v>1731670.41</v>
      </c>
    </row>
    <row r="31" spans="1:6" ht="31.2" outlineLevel="3">
      <c r="A31" s="29" t="s">
        <v>99</v>
      </c>
      <c r="B31" s="13" t="s">
        <v>12</v>
      </c>
      <c r="C31" s="12" t="s">
        <v>13</v>
      </c>
      <c r="D31" s="14">
        <v>23362988.32</v>
      </c>
      <c r="E31" s="13">
        <v>25954749.07</v>
      </c>
      <c r="F31" s="2">
        <v>0</v>
      </c>
    </row>
    <row r="32" spans="1:6" ht="31.2" outlineLevel="3">
      <c r="A32" s="29"/>
      <c r="B32" s="13" t="s">
        <v>128</v>
      </c>
      <c r="C32" s="12" t="s">
        <v>129</v>
      </c>
      <c r="D32" s="14">
        <v>3962487.8</v>
      </c>
      <c r="E32" s="13">
        <v>0</v>
      </c>
      <c r="F32" s="2">
        <v>0</v>
      </c>
    </row>
    <row r="33" spans="1:6" ht="46.8" outlineLevel="3">
      <c r="A33" s="29"/>
      <c r="B33" s="13" t="s">
        <v>132</v>
      </c>
      <c r="C33" s="12" t="s">
        <v>131</v>
      </c>
      <c r="D33" s="14">
        <v>0</v>
      </c>
      <c r="E33" s="13">
        <v>0</v>
      </c>
      <c r="F33" s="2">
        <v>32500000</v>
      </c>
    </row>
    <row r="34" spans="1:6" s="19" customFormat="1" outlineLevel="3">
      <c r="A34" s="30"/>
      <c r="B34" s="6" t="s">
        <v>14</v>
      </c>
      <c r="C34" s="9" t="s">
        <v>15</v>
      </c>
      <c r="D34" s="25">
        <f>SUM(D35:D43)</f>
        <v>204808468.73999998</v>
      </c>
      <c r="E34" s="8">
        <f t="shared" ref="E34:F34" si="3">SUM(E35:E43)</f>
        <v>179824680.01999998</v>
      </c>
      <c r="F34" s="8">
        <f t="shared" si="3"/>
        <v>382558133.36000001</v>
      </c>
    </row>
    <row r="35" spans="1:6" ht="62.4" outlineLevel="3">
      <c r="A35" s="29" t="s">
        <v>101</v>
      </c>
      <c r="B35" s="2" t="s">
        <v>14</v>
      </c>
      <c r="C35" s="3" t="s">
        <v>87</v>
      </c>
      <c r="D35" s="21">
        <v>3843761.15</v>
      </c>
      <c r="E35" s="21">
        <v>5131975.6100000003</v>
      </c>
      <c r="F35" s="21">
        <v>5127936.83</v>
      </c>
    </row>
    <row r="36" spans="1:6" ht="62.4" outlineLevel="3">
      <c r="A36" s="29" t="s">
        <v>101</v>
      </c>
      <c r="B36" s="2" t="s">
        <v>14</v>
      </c>
      <c r="C36" s="3" t="s">
        <v>88</v>
      </c>
      <c r="D36" s="21">
        <v>3308020.65</v>
      </c>
      <c r="E36" s="21">
        <v>2639336.7000000002</v>
      </c>
      <c r="F36" s="21">
        <v>2639336.7000000002</v>
      </c>
    </row>
    <row r="37" spans="1:6" ht="62.4" outlineLevel="3">
      <c r="A37" s="29" t="s">
        <v>101</v>
      </c>
      <c r="B37" s="2" t="s">
        <v>14</v>
      </c>
      <c r="C37" s="3" t="s">
        <v>67</v>
      </c>
      <c r="D37" s="21">
        <v>0</v>
      </c>
      <c r="E37" s="21">
        <v>2000000</v>
      </c>
      <c r="F37" s="21">
        <v>2000000</v>
      </c>
    </row>
    <row r="38" spans="1:6" ht="62.4" outlineLevel="3">
      <c r="A38" s="29" t="s">
        <v>101</v>
      </c>
      <c r="B38" s="2" t="s">
        <v>14</v>
      </c>
      <c r="C38" s="3" t="s">
        <v>68</v>
      </c>
      <c r="D38" s="35">
        <v>0</v>
      </c>
      <c r="E38" s="21">
        <v>4000000</v>
      </c>
      <c r="F38" s="21">
        <v>0</v>
      </c>
    </row>
    <row r="39" spans="1:6" ht="46.8" outlineLevel="3">
      <c r="A39" s="29" t="s">
        <v>103</v>
      </c>
      <c r="B39" s="2" t="s">
        <v>14</v>
      </c>
      <c r="C39" s="3" t="s">
        <v>27</v>
      </c>
      <c r="D39" s="21">
        <v>1681426.46</v>
      </c>
      <c r="E39" s="21">
        <v>2225339.9</v>
      </c>
      <c r="F39" s="21">
        <v>2225339.9</v>
      </c>
    </row>
    <row r="40" spans="1:6" ht="62.4" outlineLevel="3">
      <c r="A40" s="29" t="s">
        <v>99</v>
      </c>
      <c r="B40" s="2" t="s">
        <v>28</v>
      </c>
      <c r="C40" s="3" t="s">
        <v>29</v>
      </c>
      <c r="D40" s="2">
        <v>26088461.280000001</v>
      </c>
      <c r="E40" s="2">
        <v>20322519.93</v>
      </c>
      <c r="F40" s="2">
        <v>20322519.93</v>
      </c>
    </row>
    <row r="41" spans="1:6" outlineLevel="3">
      <c r="A41" s="29" t="s">
        <v>103</v>
      </c>
      <c r="B41" s="2" t="s">
        <v>14</v>
      </c>
      <c r="C41" s="3" t="s">
        <v>48</v>
      </c>
      <c r="D41" s="21">
        <v>1469100</v>
      </c>
      <c r="E41" s="2">
        <v>243000</v>
      </c>
      <c r="F41" s="2">
        <v>243000</v>
      </c>
    </row>
    <row r="42" spans="1:6" ht="46.8" outlineLevel="3">
      <c r="A42" s="29" t="s">
        <v>99</v>
      </c>
      <c r="B42" s="2" t="s">
        <v>14</v>
      </c>
      <c r="C42" s="3" t="s">
        <v>47</v>
      </c>
      <c r="D42" s="21">
        <v>165470199.19999999</v>
      </c>
      <c r="E42" s="2">
        <v>140315007.88</v>
      </c>
      <c r="F42" s="2">
        <v>350000000</v>
      </c>
    </row>
    <row r="43" spans="1:6" ht="46.8" outlineLevel="3">
      <c r="A43" s="29" t="s">
        <v>103</v>
      </c>
      <c r="B43" s="2" t="s">
        <v>14</v>
      </c>
      <c r="C43" s="3" t="s">
        <v>89</v>
      </c>
      <c r="D43" s="21">
        <v>2947500</v>
      </c>
      <c r="E43" s="2">
        <v>2947500</v>
      </c>
      <c r="F43" s="2"/>
    </row>
    <row r="44" spans="1:6" s="19" customFormat="1" ht="31.2" outlineLevel="2">
      <c r="A44" s="30"/>
      <c r="B44" s="6" t="s">
        <v>16</v>
      </c>
      <c r="C44" s="9" t="s">
        <v>17</v>
      </c>
      <c r="D44" s="25">
        <f>D45+D46+D47+D48+D49+D50+D51</f>
        <v>917087288.01999998</v>
      </c>
      <c r="E44" s="8">
        <f t="shared" ref="E44:F44" si="4">E45+E46+E47+E48+E49+E50+E51</f>
        <v>951256847.36999989</v>
      </c>
      <c r="F44" s="8">
        <f t="shared" si="4"/>
        <v>1049132796.5199999</v>
      </c>
    </row>
    <row r="45" spans="1:6" ht="62.4" outlineLevel="3">
      <c r="A45" s="29" t="s">
        <v>101</v>
      </c>
      <c r="B45" s="2" t="s">
        <v>18</v>
      </c>
      <c r="C45" s="3" t="s">
        <v>90</v>
      </c>
      <c r="D45" s="21">
        <v>38956413.350000001</v>
      </c>
      <c r="E45" s="2">
        <v>40874877.100000001</v>
      </c>
      <c r="F45" s="21">
        <v>40874877.100000001</v>
      </c>
    </row>
    <row r="46" spans="1:6" ht="78" outlineLevel="3">
      <c r="A46" s="29" t="s">
        <v>101</v>
      </c>
      <c r="B46" s="2" t="s">
        <v>19</v>
      </c>
      <c r="C46" s="20" t="s">
        <v>91</v>
      </c>
      <c r="D46" s="2">
        <v>50223289.359999999</v>
      </c>
      <c r="E46" s="2">
        <v>51656904.619999997</v>
      </c>
      <c r="F46" s="2">
        <v>52966996.899999999</v>
      </c>
    </row>
    <row r="47" spans="1:6" ht="62.4" outlineLevel="3">
      <c r="A47" s="29" t="s">
        <v>100</v>
      </c>
      <c r="B47" s="2" t="s">
        <v>69</v>
      </c>
      <c r="C47" s="20" t="s">
        <v>20</v>
      </c>
      <c r="D47" s="21">
        <v>56635755</v>
      </c>
      <c r="E47" s="2">
        <v>3331515</v>
      </c>
      <c r="F47" s="21">
        <v>56635755</v>
      </c>
    </row>
    <row r="48" spans="1:6" ht="62.4" outlineLevel="3">
      <c r="A48" s="29" t="s">
        <v>103</v>
      </c>
      <c r="B48" s="2" t="s">
        <v>21</v>
      </c>
      <c r="C48" s="12" t="s">
        <v>22</v>
      </c>
      <c r="D48" s="21">
        <v>2043</v>
      </c>
      <c r="E48" s="2">
        <v>5288</v>
      </c>
      <c r="F48" s="21">
        <v>4736</v>
      </c>
    </row>
    <row r="49" spans="1:6" outlineLevel="3">
      <c r="A49" s="29" t="s">
        <v>101</v>
      </c>
      <c r="B49" s="2" t="s">
        <v>41</v>
      </c>
      <c r="C49" s="12" t="s">
        <v>127</v>
      </c>
      <c r="D49" s="21">
        <v>30935520</v>
      </c>
      <c r="E49" s="2">
        <v>30935520</v>
      </c>
      <c r="F49" s="21">
        <v>30935520</v>
      </c>
    </row>
    <row r="50" spans="1:6" ht="62.4" outlineLevel="3">
      <c r="A50" s="29" t="s">
        <v>101</v>
      </c>
      <c r="B50" s="2" t="s">
        <v>43</v>
      </c>
      <c r="C50" s="20" t="s">
        <v>44</v>
      </c>
      <c r="D50" s="2">
        <v>45535420</v>
      </c>
      <c r="E50" s="2">
        <v>45535420</v>
      </c>
      <c r="F50" s="2">
        <v>42001470</v>
      </c>
    </row>
    <row r="51" spans="1:6" s="19" customFormat="1" outlineLevel="3">
      <c r="A51" s="30"/>
      <c r="B51" s="6" t="s">
        <v>23</v>
      </c>
      <c r="C51" s="9" t="s">
        <v>24</v>
      </c>
      <c r="D51" s="25">
        <f>SUM(D52:D68)</f>
        <v>694798847.30999994</v>
      </c>
      <c r="E51" s="8">
        <f t="shared" ref="E51:F51" si="5">SUM(E52:E68)</f>
        <v>778917322.64999986</v>
      </c>
      <c r="F51" s="8">
        <f t="shared" si="5"/>
        <v>825713441.51999986</v>
      </c>
    </row>
    <row r="52" spans="1:6" ht="62.4" outlineLevel="3">
      <c r="A52" s="29" t="s">
        <v>101</v>
      </c>
      <c r="B52" s="2" t="s">
        <v>23</v>
      </c>
      <c r="C52" s="3" t="s">
        <v>30</v>
      </c>
      <c r="D52" s="21">
        <v>3510283.37</v>
      </c>
      <c r="E52" s="2">
        <v>3475578.86</v>
      </c>
      <c r="F52" s="21">
        <v>3259587.37</v>
      </c>
    </row>
    <row r="53" spans="1:6" outlineLevel="3">
      <c r="A53" s="29" t="s">
        <v>100</v>
      </c>
      <c r="B53" s="2" t="s">
        <v>23</v>
      </c>
      <c r="C53" s="3" t="s">
        <v>31</v>
      </c>
      <c r="D53" s="21">
        <v>339814.5</v>
      </c>
      <c r="E53" s="2">
        <v>19989.099999999999</v>
      </c>
      <c r="F53" s="21">
        <v>339814.5</v>
      </c>
    </row>
    <row r="54" spans="1:6" outlineLevel="3">
      <c r="A54" s="29" t="s">
        <v>101</v>
      </c>
      <c r="B54" s="13" t="s">
        <v>32</v>
      </c>
      <c r="C54" s="3" t="s">
        <v>117</v>
      </c>
      <c r="D54" s="14">
        <v>563310168.61000001</v>
      </c>
      <c r="E54" s="13">
        <v>627693419.30999994</v>
      </c>
      <c r="F54" s="14">
        <v>666909679.19000006</v>
      </c>
    </row>
    <row r="55" spans="1:6" ht="62.4" outlineLevel="3">
      <c r="A55" s="29" t="s">
        <v>103</v>
      </c>
      <c r="B55" s="2" t="s">
        <v>32</v>
      </c>
      <c r="C55" s="3" t="s">
        <v>118</v>
      </c>
      <c r="D55" s="14">
        <v>1098686.68</v>
      </c>
      <c r="E55" s="13">
        <v>1098686.68</v>
      </c>
      <c r="F55" s="21">
        <v>1098686.68</v>
      </c>
    </row>
    <row r="56" spans="1:6" ht="78" outlineLevel="3">
      <c r="A56" s="29" t="s">
        <v>103</v>
      </c>
      <c r="B56" s="2" t="s">
        <v>32</v>
      </c>
      <c r="C56" s="3" t="s">
        <v>119</v>
      </c>
      <c r="D56" s="14">
        <v>1267455.8600000001</v>
      </c>
      <c r="E56" s="13">
        <v>1267455.8500000001</v>
      </c>
      <c r="F56" s="21">
        <v>1267455.8500000001</v>
      </c>
    </row>
    <row r="57" spans="1:6" ht="46.8" outlineLevel="3">
      <c r="A57" s="29" t="s">
        <v>99</v>
      </c>
      <c r="B57" s="2" t="s">
        <v>32</v>
      </c>
      <c r="C57" s="3" t="s">
        <v>56</v>
      </c>
      <c r="D57" s="21">
        <v>101375441.98999999</v>
      </c>
      <c r="E57" s="2">
        <v>123131228.61</v>
      </c>
      <c r="F57" s="14">
        <v>130642593.19</v>
      </c>
    </row>
    <row r="58" spans="1:6" ht="62.4" outlineLevel="3">
      <c r="A58" s="29" t="s">
        <v>103</v>
      </c>
      <c r="B58" s="13" t="s">
        <v>32</v>
      </c>
      <c r="C58" s="3" t="s">
        <v>120</v>
      </c>
      <c r="D58" s="14">
        <v>2134612.7200000002</v>
      </c>
      <c r="E58" s="13">
        <v>1893112.72</v>
      </c>
      <c r="F58" s="21">
        <v>1893112.72</v>
      </c>
    </row>
    <row r="59" spans="1:6" outlineLevel="3">
      <c r="A59" s="29" t="s">
        <v>103</v>
      </c>
      <c r="B59" s="2" t="s">
        <v>32</v>
      </c>
      <c r="C59" s="3" t="s">
        <v>124</v>
      </c>
      <c r="D59" s="21">
        <v>802235.52</v>
      </c>
      <c r="E59" s="2">
        <v>802235.52</v>
      </c>
      <c r="F59" s="21">
        <v>802235.52</v>
      </c>
    </row>
    <row r="60" spans="1:6" ht="62.4" outlineLevel="3">
      <c r="A60" s="29" t="s">
        <v>101</v>
      </c>
      <c r="B60" s="13" t="s">
        <v>32</v>
      </c>
      <c r="C60" s="3" t="s">
        <v>121</v>
      </c>
      <c r="D60" s="14">
        <v>4783311.2</v>
      </c>
      <c r="E60" s="13">
        <v>4783311.2</v>
      </c>
      <c r="F60" s="21">
        <v>4783311.2</v>
      </c>
    </row>
    <row r="61" spans="1:6" outlineLevel="3">
      <c r="A61" s="29" t="s">
        <v>99</v>
      </c>
      <c r="B61" s="13" t="s">
        <v>32</v>
      </c>
      <c r="C61" s="3" t="s">
        <v>122</v>
      </c>
      <c r="D61" s="14">
        <v>462.05</v>
      </c>
      <c r="E61" s="13">
        <v>462.05</v>
      </c>
      <c r="F61" s="21">
        <v>462.05</v>
      </c>
    </row>
    <row r="62" spans="1:6" outlineLevel="3">
      <c r="A62" s="29" t="s">
        <v>101</v>
      </c>
      <c r="B62" s="2" t="s">
        <v>32</v>
      </c>
      <c r="C62" s="3" t="s">
        <v>33</v>
      </c>
      <c r="D62" s="21">
        <v>70883.539999999994</v>
      </c>
      <c r="E62" s="2">
        <v>74208.679999999993</v>
      </c>
      <c r="F62" s="21">
        <v>74208.679999999993</v>
      </c>
    </row>
    <row r="63" spans="1:6" ht="62.4" outlineLevel="3">
      <c r="A63" s="29" t="s">
        <v>99</v>
      </c>
      <c r="B63" s="2" t="s">
        <v>32</v>
      </c>
      <c r="C63" s="3" t="s">
        <v>57</v>
      </c>
      <c r="D63" s="21">
        <v>3178151.39</v>
      </c>
      <c r="E63" s="2">
        <v>3178151.39</v>
      </c>
      <c r="F63" s="21">
        <v>3178151.39</v>
      </c>
    </row>
    <row r="64" spans="1:6" outlineLevel="3">
      <c r="A64" s="29" t="s">
        <v>99</v>
      </c>
      <c r="B64" s="2" t="s">
        <v>32</v>
      </c>
      <c r="C64" s="3" t="s">
        <v>92</v>
      </c>
      <c r="D64" s="21">
        <v>401940</v>
      </c>
      <c r="E64" s="2">
        <v>401940</v>
      </c>
      <c r="F64" s="21">
        <v>401940</v>
      </c>
    </row>
    <row r="65" spans="1:6" outlineLevel="3">
      <c r="A65" s="29" t="s">
        <v>101</v>
      </c>
      <c r="B65" s="2" t="s">
        <v>32</v>
      </c>
      <c r="C65" s="20" t="s">
        <v>93</v>
      </c>
      <c r="D65" s="21">
        <v>2392346.88</v>
      </c>
      <c r="E65" s="2">
        <v>2392346.88</v>
      </c>
      <c r="F65" s="21">
        <v>2392346.88</v>
      </c>
    </row>
    <row r="66" spans="1:6" outlineLevel="3">
      <c r="A66" s="29" t="s">
        <v>101</v>
      </c>
      <c r="B66" s="2" t="s">
        <v>23</v>
      </c>
      <c r="C66" s="20" t="s">
        <v>94</v>
      </c>
      <c r="D66" s="2">
        <v>551173</v>
      </c>
      <c r="E66" s="2">
        <v>537035.80000000005</v>
      </c>
      <c r="F66" s="13">
        <v>501696.3</v>
      </c>
    </row>
    <row r="67" spans="1:6" outlineLevel="3">
      <c r="A67" s="29" t="s">
        <v>101</v>
      </c>
      <c r="B67" s="2" t="s">
        <v>23</v>
      </c>
      <c r="C67" s="20" t="s">
        <v>95</v>
      </c>
      <c r="D67" s="2">
        <v>8168160</v>
      </c>
      <c r="E67" s="2">
        <v>8168160</v>
      </c>
      <c r="F67" s="2">
        <v>8168160</v>
      </c>
    </row>
    <row r="68" spans="1:6" outlineLevel="3">
      <c r="A68" s="29" t="s">
        <v>101</v>
      </c>
      <c r="B68" s="2" t="s">
        <v>23</v>
      </c>
      <c r="C68" s="20" t="s">
        <v>96</v>
      </c>
      <c r="D68" s="2">
        <v>1413720</v>
      </c>
      <c r="E68" s="2">
        <v>0</v>
      </c>
      <c r="F68" s="13">
        <v>0</v>
      </c>
    </row>
    <row r="69" spans="1:6" s="19" customFormat="1" outlineLevel="2">
      <c r="A69" s="30"/>
      <c r="B69" s="6" t="s">
        <v>25</v>
      </c>
      <c r="C69" s="9" t="s">
        <v>26</v>
      </c>
      <c r="D69" s="25">
        <f>SUM(D70:D72)</f>
        <v>79021698.080000013</v>
      </c>
      <c r="E69" s="25">
        <f t="shared" ref="E69:F69" si="6">SUM(E70:E72)</f>
        <v>2956263.59</v>
      </c>
      <c r="F69" s="25">
        <f t="shared" si="6"/>
        <v>2956263.59</v>
      </c>
    </row>
    <row r="70" spans="1:6" s="19" customFormat="1" ht="78" outlineLevel="2" collapsed="1">
      <c r="A70" s="29" t="s">
        <v>101</v>
      </c>
      <c r="B70" s="2" t="s">
        <v>97</v>
      </c>
      <c r="C70" s="20" t="s">
        <v>98</v>
      </c>
      <c r="D70" s="2">
        <v>1004463.15</v>
      </c>
      <c r="E70" s="2">
        <v>2956263.59</v>
      </c>
      <c r="F70" s="2">
        <v>2956263.59</v>
      </c>
    </row>
    <row r="71" spans="1:6" ht="78.45" hidden="1" customHeight="1" outlineLevel="3">
      <c r="B71" s="7" t="s">
        <v>70</v>
      </c>
      <c r="C71" s="11" t="s">
        <v>71</v>
      </c>
      <c r="D71" s="14"/>
      <c r="E71" s="10"/>
      <c r="F71" s="10"/>
    </row>
    <row r="72" spans="1:6" ht="78.45" customHeight="1" outlineLevel="3">
      <c r="A72" s="26" t="s">
        <v>130</v>
      </c>
      <c r="B72" s="7" t="s">
        <v>73</v>
      </c>
      <c r="C72" s="11" t="s">
        <v>72</v>
      </c>
      <c r="D72" s="14">
        <f>38017234.93+40000000</f>
        <v>78017234.930000007</v>
      </c>
      <c r="E72" s="10">
        <v>0</v>
      </c>
      <c r="F72" s="10">
        <v>0</v>
      </c>
    </row>
    <row r="73" spans="1:6" ht="69.900000000000006" hidden="1" customHeight="1" outlineLevel="3">
      <c r="B73" s="7" t="s">
        <v>78</v>
      </c>
      <c r="C73" s="11" t="s">
        <v>77</v>
      </c>
      <c r="D73" s="14"/>
      <c r="E73" s="10"/>
      <c r="F73" s="10"/>
    </row>
    <row r="74" spans="1:6" ht="44.25" hidden="1" customHeight="1" outlineLevel="3">
      <c r="B74" s="7" t="s">
        <v>75</v>
      </c>
      <c r="C74" s="11" t="s">
        <v>74</v>
      </c>
      <c r="D74" s="14"/>
      <c r="E74" s="10"/>
      <c r="F74" s="10"/>
    </row>
    <row r="75" spans="1:6" s="19" customFormat="1" ht="15.75" hidden="1" customHeight="1" outlineLevel="2">
      <c r="A75" s="28"/>
      <c r="B75" s="6" t="s">
        <v>37</v>
      </c>
      <c r="C75" s="9" t="s">
        <v>38</v>
      </c>
      <c r="D75" s="25"/>
      <c r="E75" s="8"/>
      <c r="F75" s="8"/>
    </row>
    <row r="76" spans="1:6" ht="31.35" hidden="1" customHeight="1" outlineLevel="3">
      <c r="B76" s="7" t="s">
        <v>39</v>
      </c>
      <c r="C76" s="11" t="s">
        <v>40</v>
      </c>
      <c r="D76" s="14"/>
      <c r="E76" s="10"/>
      <c r="F76" s="10"/>
    </row>
    <row r="77" spans="1:6" ht="78.45" hidden="1" customHeight="1" outlineLevel="2">
      <c r="B77" s="6" t="s">
        <v>53</v>
      </c>
      <c r="C77" s="9" t="s">
        <v>50</v>
      </c>
      <c r="D77" s="25"/>
      <c r="E77" s="8"/>
      <c r="F77" s="8"/>
    </row>
    <row r="78" spans="1:6" ht="41.55" hidden="1" customHeight="1" outlineLevel="3">
      <c r="B78" s="7" t="s">
        <v>55</v>
      </c>
      <c r="C78" s="11" t="s">
        <v>54</v>
      </c>
      <c r="D78" s="14"/>
      <c r="E78" s="10"/>
      <c r="F78" s="10"/>
    </row>
    <row r="79" spans="1:6" ht="31.35" hidden="1" customHeight="1" outlineLevel="3">
      <c r="B79" s="7" t="s">
        <v>51</v>
      </c>
      <c r="C79" s="11" t="s">
        <v>52</v>
      </c>
      <c r="D79" s="21"/>
      <c r="E79" s="21"/>
      <c r="F79" s="10"/>
    </row>
    <row r="80" spans="1:6" ht="47.1" customHeight="1" outlineLevel="2" collapsed="1">
      <c r="B80" s="6" t="s">
        <v>35</v>
      </c>
      <c r="C80" s="9" t="s">
        <v>123</v>
      </c>
      <c r="D80" s="25">
        <f>D83</f>
        <v>-0.12</v>
      </c>
      <c r="E80" s="25">
        <f t="shared" ref="E80:F80" si="7">E83</f>
        <v>0</v>
      </c>
      <c r="F80" s="25">
        <f t="shared" si="7"/>
        <v>0</v>
      </c>
    </row>
    <row r="81" spans="2:6" ht="89.1" hidden="1" customHeight="1" outlineLevel="3">
      <c r="B81" s="7" t="s">
        <v>84</v>
      </c>
      <c r="C81" s="11" t="s">
        <v>83</v>
      </c>
      <c r="D81" s="21"/>
      <c r="E81" s="21"/>
      <c r="F81" s="10"/>
    </row>
    <row r="82" spans="2:6" ht="89.1" hidden="1" customHeight="1" outlineLevel="3">
      <c r="B82" s="7" t="s">
        <v>42</v>
      </c>
      <c r="C82" s="11" t="s">
        <v>76</v>
      </c>
      <c r="D82" s="21"/>
      <c r="E82" s="21"/>
      <c r="F82" s="10"/>
    </row>
    <row r="83" spans="2:6" ht="61.35" customHeight="1" outlineLevel="3">
      <c r="B83" s="7" t="s">
        <v>36</v>
      </c>
      <c r="C83" s="11" t="s">
        <v>125</v>
      </c>
      <c r="D83" s="14">
        <f>-0.06-0.06</f>
        <v>-0.12</v>
      </c>
      <c r="E83" s="10">
        <v>0</v>
      </c>
      <c r="F83" s="10">
        <v>0</v>
      </c>
    </row>
    <row r="85" spans="2:6">
      <c r="D85" s="33"/>
      <c r="E85" s="22"/>
    </row>
    <row r="86" spans="2:6">
      <c r="D86" s="33"/>
      <c r="E86" s="22"/>
    </row>
  </sheetData>
  <mergeCells count="4">
    <mergeCell ref="B8:B9"/>
    <mergeCell ref="C8:C9"/>
    <mergeCell ref="D8:D9"/>
    <mergeCell ref="E8:F8"/>
  </mergeCells>
  <pageMargins left="0.19685039370078741" right="0.19685039370078741" top="0.19685039370078741" bottom="0.19685039370078741" header="0.51181102362204722" footer="0.51181102362204722"/>
  <pageSetup paperSize="9" scale="65" fitToHeight="3" orientation="portrait" r:id="rId1"/>
  <headerFooter alignWithMargins="0"/>
  <rowBreaks count="3" manualBreakCount="3">
    <brk id="49" min="1" max="5" man="1"/>
    <brk id="60" min="1" max="5" man="1"/>
    <brk id="77" min="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Безвозмездным</vt:lpstr>
      <vt:lpstr>'Приложение по Безвозмездным'!Заголовки_для_печати</vt:lpstr>
      <vt:lpstr>'Приложение по Безвозмездным'!Область_печати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1</cp:lastModifiedBy>
  <cp:lastPrinted>2023-01-13T01:58:18Z</cp:lastPrinted>
  <dcterms:created xsi:type="dcterms:W3CDTF">2020-01-10T00:49:50Z</dcterms:created>
  <dcterms:modified xsi:type="dcterms:W3CDTF">2023-02-09T23:52:28Z</dcterms:modified>
</cp:coreProperties>
</file>